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" sheetId="16" r:id="rId1"/>
    <sheet name="anexa 1 a" sheetId="17" r:id="rId2"/>
  </sheets>
  <definedNames>
    <definedName name="_xlnm.Print_Titles" localSheetId="0">'anexa 1 '!$9:$9</definedName>
    <definedName name="_xlnm.Print_Titles" localSheetId="1">'anexa 1 a'!$10:$10</definedName>
  </definedNames>
  <calcPr calcId="125725"/>
</workbook>
</file>

<file path=xl/calcChain.xml><?xml version="1.0" encoding="utf-8"?>
<calcChain xmlns="http://schemas.openxmlformats.org/spreadsheetml/2006/main">
  <c r="E135" i="16"/>
  <c r="E113"/>
  <c r="E119"/>
  <c r="E118" s="1"/>
  <c r="E70"/>
  <c r="E61"/>
  <c r="E62"/>
  <c r="E55"/>
  <c r="E46"/>
  <c r="E47"/>
  <c r="E40"/>
  <c r="E32"/>
  <c r="E23"/>
  <c r="E21"/>
  <c r="E137"/>
  <c r="E18" i="17"/>
  <c r="E17" s="1"/>
  <c r="E22"/>
  <c r="E21" s="1"/>
  <c r="D19"/>
  <c r="D16"/>
  <c r="E15"/>
  <c r="E14" s="1"/>
  <c r="E13" s="1"/>
  <c r="D120" i="16"/>
  <c r="D122"/>
  <c r="D11" i="17" l="1"/>
  <c r="D15"/>
  <c r="D17"/>
  <c r="D22"/>
  <c r="D14"/>
  <c r="D18"/>
  <c r="D23"/>
  <c r="E82" i="16"/>
  <c r="E37"/>
  <c r="E31" s="1"/>
  <c r="E39"/>
  <c r="E20" i="17" l="1"/>
  <c r="D21"/>
  <c r="E30" i="16"/>
  <c r="D32"/>
  <c r="D33"/>
  <c r="D34"/>
  <c r="D35"/>
  <c r="D36"/>
  <c r="D37"/>
  <c r="D40"/>
  <c r="D41"/>
  <c r="D42"/>
  <c r="D43"/>
  <c r="D44"/>
  <c r="D47"/>
  <c r="D48"/>
  <c r="D49"/>
  <c r="D50"/>
  <c r="D51"/>
  <c r="D52"/>
  <c r="D55"/>
  <c r="D56"/>
  <c r="D57"/>
  <c r="D58"/>
  <c r="D59"/>
  <c r="D62"/>
  <c r="D63"/>
  <c r="D64"/>
  <c r="D65"/>
  <c r="D66"/>
  <c r="D67"/>
  <c r="D70"/>
  <c r="D71"/>
  <c r="D72"/>
  <c r="D73"/>
  <c r="D74"/>
  <c r="D79"/>
  <c r="D83"/>
  <c r="D87"/>
  <c r="D91"/>
  <c r="D94"/>
  <c r="D96"/>
  <c r="D101"/>
  <c r="D109"/>
  <c r="D113"/>
  <c r="D116"/>
  <c r="D119"/>
  <c r="D126"/>
  <c r="D129"/>
  <c r="D133"/>
  <c r="D137"/>
  <c r="E28"/>
  <c r="D82"/>
  <c r="E78"/>
  <c r="E77" s="1"/>
  <c r="D77" s="1"/>
  <c r="D118"/>
  <c r="E100"/>
  <c r="E99" s="1"/>
  <c r="D99" s="1"/>
  <c r="E105"/>
  <c r="E104" s="1"/>
  <c r="E103" s="1"/>
  <c r="E102" s="1"/>
  <c r="D102" s="1"/>
  <c r="D20" i="17" l="1"/>
  <c r="E12"/>
  <c r="D13"/>
  <c r="D100" i="16"/>
  <c r="D31"/>
  <c r="D78"/>
  <c r="E98"/>
  <c r="D103"/>
  <c r="D104"/>
  <c r="D105"/>
  <c r="E76"/>
  <c r="E128"/>
  <c r="D98" l="1"/>
  <c r="D76"/>
  <c r="E127"/>
  <c r="D127" s="1"/>
  <c r="D128"/>
  <c r="E15"/>
  <c r="D12" i="17" l="1"/>
  <c r="E12" i="16"/>
  <c r="E11" s="1"/>
  <c r="D17"/>
  <c r="D18"/>
  <c r="D13" l="1"/>
  <c r="D14"/>
  <c r="D15"/>
  <c r="D16"/>
  <c r="E22" l="1"/>
  <c r="E10" s="1"/>
  <c r="D12"/>
  <c r="D19"/>
  <c r="D20"/>
  <c r="D21"/>
  <c r="E136"/>
  <c r="D136" s="1"/>
  <c r="E121"/>
  <c r="E93"/>
  <c r="D93" s="1"/>
  <c r="E54"/>
  <c r="D54" s="1"/>
  <c r="D46"/>
  <c r="D61"/>
  <c r="E69"/>
  <c r="D69" s="1"/>
  <c r="D121" l="1"/>
  <c r="E117"/>
  <c r="D117" s="1"/>
  <c r="E45"/>
  <c r="D45" s="1"/>
  <c r="E60"/>
  <c r="D60" s="1"/>
  <c r="E53"/>
  <c r="D53" s="1"/>
  <c r="D135"/>
  <c r="E68"/>
  <c r="D68" s="1"/>
  <c r="E86" l="1"/>
  <c r="D86" s="1"/>
  <c r="E90"/>
  <c r="E89" l="1"/>
  <c r="D89" s="1"/>
  <c r="D90"/>
  <c r="E85"/>
  <c r="D85" s="1"/>
  <c r="E81"/>
  <c r="D81" s="1"/>
  <c r="E88"/>
  <c r="D88" s="1"/>
  <c r="E95"/>
  <c r="D95" s="1"/>
  <c r="E84" l="1"/>
  <c r="D84" s="1"/>
  <c r="E80"/>
  <c r="E92"/>
  <c r="E75" l="1"/>
  <c r="D75" s="1"/>
  <c r="D80"/>
  <c r="D92"/>
  <c r="E125"/>
  <c r="E115"/>
  <c r="D115" s="1"/>
  <c r="E112"/>
  <c r="E111" l="1"/>
  <c r="D112"/>
  <c r="E124"/>
  <c r="D124" s="1"/>
  <c r="D125"/>
  <c r="E123"/>
  <c r="D123" s="1"/>
  <c r="E114"/>
  <c r="D114" s="1"/>
  <c r="E110" l="1"/>
  <c r="D111"/>
  <c r="D110" l="1"/>
  <c r="D28" l="1"/>
  <c r="D23"/>
  <c r="D11"/>
  <c r="E134" l="1"/>
  <c r="E27"/>
  <c r="E25" l="1"/>
  <c r="E26"/>
  <c r="D134"/>
  <c r="D27"/>
  <c r="D26"/>
  <c r="E132" l="1"/>
  <c r="D132" s="1"/>
  <c r="E108"/>
  <c r="D108" s="1"/>
  <c r="D39"/>
  <c r="D25"/>
  <c r="D22"/>
  <c r="D30" l="1"/>
  <c r="E131"/>
  <c r="D131" s="1"/>
  <c r="E38"/>
  <c r="E29" s="1"/>
  <c r="E107"/>
  <c r="D107" s="1"/>
  <c r="D38" l="1"/>
  <c r="D10"/>
  <c r="E106"/>
  <c r="E97" s="1"/>
  <c r="E24" s="1"/>
  <c r="E130"/>
  <c r="D130" s="1"/>
  <c r="D106" l="1"/>
  <c r="D97"/>
  <c r="D29"/>
  <c r="E138" l="1"/>
  <c r="D24" l="1"/>
  <c r="D138"/>
</calcChain>
</file>

<file path=xl/sharedStrings.xml><?xml version="1.0" encoding="utf-8"?>
<sst xmlns="http://schemas.openxmlformats.org/spreadsheetml/2006/main" count="227" uniqueCount="117">
  <si>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</si>
  <si>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</si>
  <si>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</si>
  <si>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</si>
  <si>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</si>
  <si>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</si>
  <si>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</si>
  <si>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</si>
  <si>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</si>
  <si>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</si>
  <si>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</si>
  <si>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</si>
  <si>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</si>
  <si>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E</t>
  </si>
  <si>
    <t xml:space="preserve">                       ANEXA 1</t>
  </si>
  <si>
    <t>Cheltuieli cu bunuri si servicii</t>
  </si>
  <si>
    <t>TOTAL  VENITURI (A+B)</t>
  </si>
  <si>
    <t>CULTURA , RECREERE SI RELIGIE</t>
  </si>
  <si>
    <t>67.02</t>
  </si>
  <si>
    <t>INVATAMANT</t>
  </si>
  <si>
    <t>65.02</t>
  </si>
  <si>
    <t>Centrul Scolar de Educatie Incluziva "Sf. Filofteia" Stefanesti</t>
  </si>
  <si>
    <t>F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</si>
  <si>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</si>
  <si>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</si>
  <si>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</si>
  <si>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</si>
  <si>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</si>
  <si>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</si>
  <si>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</si>
  <si>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ASISTENTA SOCIALA</t>
  </si>
  <si>
    <t>68.02</t>
  </si>
  <si>
    <t>68.02.06</t>
  </si>
  <si>
    <t>68.02.12</t>
  </si>
  <si>
    <t>Transferuri din bugetele locale pentru finantarea unitatilor medico-sociale , din care:</t>
  </si>
  <si>
    <t>51.01.39</t>
  </si>
  <si>
    <t>Cheltuieli de personal</t>
  </si>
  <si>
    <t>65.02.07.04.01</t>
  </si>
  <si>
    <t>Directia Generala de Asistenta Sociala si Protectia Copilului Arges</t>
  </si>
  <si>
    <t>70.02</t>
  </si>
  <si>
    <t>LA BUGETUL LOCAL PE ANUL 2015</t>
  </si>
  <si>
    <t xml:space="preserve"> ANUL 2015</t>
  </si>
  <si>
    <t xml:space="preserve">                pentru cheltuieli cu bunuri si servicii</t>
  </si>
  <si>
    <t xml:space="preserve">LOCUINTE , SERVICII SI DEZVOLTARE PUBLICA </t>
  </si>
  <si>
    <t>SECTIUNEA DE DEZVOLTARE</t>
  </si>
  <si>
    <t>TRIM. IV</t>
  </si>
  <si>
    <t>AUTORITATI PUBLICE SI ACTIUNI EXTERNE</t>
  </si>
  <si>
    <t>51.02</t>
  </si>
  <si>
    <t xml:space="preserve">Autoritati executive </t>
  </si>
  <si>
    <t>51.02.01.03</t>
  </si>
  <si>
    <t>Serviciul Public Judetean Salvamont</t>
  </si>
  <si>
    <t>70.02.50</t>
  </si>
  <si>
    <t>67.02.03.03</t>
  </si>
  <si>
    <t>Cheltuieli de capital</t>
  </si>
  <si>
    <t>65.02.07.04.02</t>
  </si>
  <si>
    <t>Muzeul Judetean Arges</t>
  </si>
  <si>
    <t>Centrul Scolar de Educatie Incluziva "Sf. Nicolae" Campulung</t>
  </si>
  <si>
    <t>Centrul de Ingrijire si Asistenta Pitesti</t>
  </si>
  <si>
    <t>68.02.04</t>
  </si>
  <si>
    <t>Unitatea de asistenta medico-sociala Calinesti</t>
  </si>
  <si>
    <t>Unitatea de asistenta medico-sociala Suici</t>
  </si>
  <si>
    <t>EXCEDENT /  DEFICIT</t>
  </si>
  <si>
    <t>SANATATE</t>
  </si>
  <si>
    <t>66.02</t>
  </si>
  <si>
    <t>Alte institutii si actiuni sanitare</t>
  </si>
  <si>
    <t>66.02.50.50</t>
  </si>
  <si>
    <t>Transferuri pentru finantarea investitiilor la spitale</t>
  </si>
  <si>
    <t>51.02.12</t>
  </si>
  <si>
    <t>G</t>
  </si>
  <si>
    <t>la Hotararea C. J. Arges nr. ___ /__.11.2015</t>
  </si>
  <si>
    <t>66.02.12</t>
  </si>
  <si>
    <t xml:space="preserve">                    pentru cheltuieli de personal</t>
  </si>
  <si>
    <t>Unitatea de asistenta medico-sociala Domnesti</t>
  </si>
  <si>
    <t>Unitatea de asistenta medico-sociala Rucar</t>
  </si>
  <si>
    <t>Scoala Gimnaziala Speciala "Marina" Curtea de Arges</t>
  </si>
  <si>
    <t>65.02.07.04.05</t>
  </si>
  <si>
    <t>Scoala Speciala pentru Copii cu Deficiente Asociate "Sf. Stelian" Costesti</t>
  </si>
  <si>
    <t>65.02.07.04.03</t>
  </si>
  <si>
    <t>Gradinita Speciala " Sfanta Elena" Pitesti</t>
  </si>
  <si>
    <t>65.02.07.04.04</t>
  </si>
  <si>
    <t>Centrul Judetean de Resurse si Asistenta Educationala Arges</t>
  </si>
  <si>
    <t>Actiuni de sanatate</t>
  </si>
  <si>
    <t>51.01.03</t>
  </si>
  <si>
    <t>TRANSPORTURI</t>
  </si>
  <si>
    <t>84.02</t>
  </si>
  <si>
    <t>Drumuri si poduri judetene</t>
  </si>
  <si>
    <t>84.02.03.01</t>
  </si>
  <si>
    <t xml:space="preserve">Cheltuieli de capital </t>
  </si>
  <si>
    <t>11.02 01</t>
  </si>
  <si>
    <t>11.02 06</t>
  </si>
  <si>
    <t>Sume defalcate din taxa pe valoarea adăugată pentru finantarea cheltuielilor descentralizate la nivelul judetului , din care :</t>
  </si>
  <si>
    <t xml:space="preserve">                   a) salarii, sporuri, indemnizatii si alte drepturi salariale in bani stabilite prin lege, precum si contributiile aferente acestora</t>
  </si>
  <si>
    <t xml:space="preserve">                   b) hotarari judecatoresti pentru plata salariilor</t>
  </si>
  <si>
    <t xml:space="preserve">                   c) plata diferentelor la contributiile sociale ce sunt in sarcina angajatorului aferente sumelor platite, prevazute prin hotarari judecatoresti avand ca obiect acordarea unor drepturi de natura salariala personalului din unitate</t>
  </si>
  <si>
    <t>Sume defalcate din TVA pentru drumuri</t>
  </si>
  <si>
    <t>11.02.05</t>
  </si>
  <si>
    <t>Sume defalcate din TVA pentru echilibrarea bugetelor locale</t>
  </si>
  <si>
    <t xml:space="preserve">     1.1 sustinerea sistemului de protectie a copilului</t>
  </si>
  <si>
    <t xml:space="preserve">     1.2 sustinerea centrelor de asistenta sociala a persoanelor cu handicap</t>
  </si>
  <si>
    <t xml:space="preserve">    1.3  invatamantul special si centrele judetene de resurse si asistenta educationala, din care:</t>
  </si>
  <si>
    <t>68.02.50</t>
  </si>
  <si>
    <t>Alte actiuni de asistenta sociala</t>
  </si>
  <si>
    <t>57.02.01</t>
  </si>
  <si>
    <t>Ajutoare sociale in numerar</t>
  </si>
  <si>
    <t>Biblioteca Judeteana "Dinicu Golescu"</t>
  </si>
  <si>
    <t xml:space="preserve">SECTIUNEA DE FUNCTIONARE  </t>
  </si>
  <si>
    <t>Muzeul Viticulturii si Pomiculturii Golesti</t>
  </si>
  <si>
    <t>67.02.03.02</t>
  </si>
  <si>
    <t xml:space="preserve">                 d) transport cadre didactice la si de la locul de munca          </t>
  </si>
  <si>
    <t>Centrul de Ingrijire si Asistenta Bascovele</t>
  </si>
  <si>
    <t>Asistenta sociala</t>
  </si>
  <si>
    <t>TOTAL CHELTUIELI (A+B+C+D+E+F+G)</t>
  </si>
  <si>
    <t>TOTAL CHELTUIELI (A+B)</t>
  </si>
  <si>
    <t xml:space="preserve">Cheltuieli cu bunuri si servicii </t>
  </si>
  <si>
    <t xml:space="preserve">Cheltuieli cu bunuri si servicii  </t>
  </si>
  <si>
    <t xml:space="preserve">                       ANEXA 1 a</t>
  </si>
  <si>
    <t>virare de credite bugetare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</si>
</sst>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93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0" borderId="1" xfId="0" applyFont="1" applyBorder="1"/>
    <xf numFmtId="0" fontId="0" fillId="0" borderId="0" xfId="0" applyAlignment="1">
      <alignment wrapText="1"/>
    </xf>
    <xf numFmtId="0" fontId="4" fillId="2" borderId="4" xfId="0" applyFont="1" applyFill="1" applyBorder="1" applyAlignment="1">
      <alignment wrapText="1"/>
    </xf>
    <xf numFmtId="2" fontId="4" fillId="2" borderId="1" xfId="0" applyNumberFormat="1" applyFont="1" applyFill="1" applyBorder="1"/>
    <xf numFmtId="2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5" xfId="0" applyFont="1" applyFill="1" applyBorder="1"/>
    <xf numFmtId="0" fontId="5" fillId="0" borderId="6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/>
    <xf numFmtId="2" fontId="5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2" borderId="4" xfId="0" applyFont="1" applyFill="1" applyBorder="1" applyAlignment="1">
      <alignment horizontal="left" wrapText="1"/>
    </xf>
    <xf numFmtId="2" fontId="5" fillId="4" borderId="1" xfId="0" applyNumberFormat="1" applyFont="1" applyFill="1" applyBorder="1"/>
    <xf numFmtId="4" fontId="0" fillId="2" borderId="0" xfId="0" applyNumberFormat="1" applyFill="1"/>
    <xf numFmtId="0" fontId="5" fillId="4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/>
    </xf>
    <xf numFmtId="0" fontId="4" fillId="2" borderId="4" xfId="0" applyFont="1" applyFill="1" applyBorder="1"/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wrapText="1"/>
    </xf>
    <xf numFmtId="2" fontId="4" fillId="0" borderId="4" xfId="0" applyNumberFormat="1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wrapText="1"/>
    </xf>
    <xf numFmtId="0" fontId="10" fillId="2" borderId="0" xfId="0" applyFont="1" applyFill="1"/>
    <xf numFmtId="2" fontId="0" fillId="2" borderId="0" xfId="0" applyNumberFormat="1" applyFill="1"/>
    <xf numFmtId="0" fontId="0" fillId="0" borderId="0" xfId="0" applyBorder="1"/>
    <xf numFmtId="0" fontId="8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2" fontId="4" fillId="0" borderId="0" xfId="0" applyNumberFormat="1" applyFont="1" applyBorder="1"/>
    <xf numFmtId="2" fontId="5" fillId="0" borderId="0" xfId="0" applyNumberFormat="1" applyFont="1" applyBorder="1"/>
    <xf numFmtId="0" fontId="11" fillId="0" borderId="0" xfId="0" applyFont="1"/>
    <xf numFmtId="0" fontId="9" fillId="2" borderId="0" xfId="0" applyFont="1" applyFill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2" fillId="0" borderId="0" xfId="0" applyFont="1" applyAlignmen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1"/>
  <sheetViews>
    <sheetView tabSelected="1" workbookViewId="0">
      <selection activeCell="C2" sqref="C2:E2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1" customFormat="1" ht="15.75">
      <c r="A1" s="88" t="s">
        <v>6</v>
      </c>
      <c r="B1" s="88"/>
      <c r="C1" s="88"/>
      <c r="D1" s="88"/>
    </row>
    <row r="2" spans="1:5" s="10" customFormat="1" ht="15.75">
      <c r="C2" s="85" t="s">
        <v>14</v>
      </c>
      <c r="D2" s="85"/>
      <c r="E2" s="87"/>
    </row>
    <row r="3" spans="1:5" s="10" customFormat="1" ht="15.75">
      <c r="A3" s="89" t="s">
        <v>69</v>
      </c>
      <c r="B3" s="90"/>
      <c r="C3" s="90"/>
      <c r="D3" s="90"/>
      <c r="E3" s="87"/>
    </row>
    <row r="4" spans="1:5" s="10" customFormat="1" ht="15.75">
      <c r="A4" s="50"/>
      <c r="B4" s="51"/>
      <c r="C4" s="51"/>
      <c r="D4" s="51"/>
    </row>
    <row r="5" spans="1:5" s="10" customFormat="1" ht="15.75">
      <c r="A5" s="91" t="s">
        <v>0</v>
      </c>
      <c r="B5" s="86"/>
      <c r="C5" s="86"/>
      <c r="D5" s="86"/>
      <c r="E5" s="87"/>
    </row>
    <row r="6" spans="1:5" s="10" customFormat="1" ht="15.75">
      <c r="A6" s="91" t="s">
        <v>40</v>
      </c>
      <c r="B6" s="86"/>
      <c r="C6" s="86"/>
      <c r="D6" s="86"/>
      <c r="E6" s="87"/>
    </row>
    <row r="7" spans="1:5" s="10" customFormat="1" ht="15.75">
      <c r="A7" s="85" t="s">
        <v>9</v>
      </c>
      <c r="B7" s="86"/>
      <c r="C7" s="86"/>
      <c r="D7" s="86"/>
      <c r="E7" s="87"/>
    </row>
    <row r="8" spans="1:5" ht="15.75">
      <c r="C8" s="52"/>
      <c r="E8" s="19" t="s">
        <v>7</v>
      </c>
    </row>
    <row r="9" spans="1:5" ht="31.5" customHeight="1">
      <c r="A9" s="18" t="s">
        <v>1</v>
      </c>
      <c r="B9" s="14" t="s">
        <v>11</v>
      </c>
      <c r="C9" s="14" t="s">
        <v>2</v>
      </c>
      <c r="D9" s="15" t="s">
        <v>41</v>
      </c>
      <c r="E9" s="14" t="s">
        <v>45</v>
      </c>
    </row>
    <row r="10" spans="1:5" ht="16.5" customHeight="1">
      <c r="A10" s="4"/>
      <c r="B10" s="5" t="s">
        <v>16</v>
      </c>
      <c r="C10" s="5"/>
      <c r="D10" s="24">
        <f>E10</f>
        <v>12568</v>
      </c>
      <c r="E10" s="24">
        <f>E11+E22</f>
        <v>12568</v>
      </c>
    </row>
    <row r="11" spans="1:5" ht="16.5" customHeight="1">
      <c r="A11" s="5" t="s">
        <v>3</v>
      </c>
      <c r="B11" s="21" t="s">
        <v>12</v>
      </c>
      <c r="C11" s="5"/>
      <c r="D11" s="24">
        <f t="shared" ref="D11:D120" si="0">E11</f>
        <v>5534</v>
      </c>
      <c r="E11" s="24">
        <f>E12+E19+E20+E21</f>
        <v>5534</v>
      </c>
    </row>
    <row r="12" spans="1:5" ht="42" customHeight="1">
      <c r="A12" s="3">
        <v>1</v>
      </c>
      <c r="B12" s="60" t="s">
        <v>90</v>
      </c>
      <c r="C12" s="61" t="s">
        <v>88</v>
      </c>
      <c r="D12" s="24">
        <f t="shared" si="0"/>
        <v>4694</v>
      </c>
      <c r="E12" s="48">
        <f>E13+E14+E15</f>
        <v>4694</v>
      </c>
    </row>
    <row r="13" spans="1:5" ht="24.75" customHeight="1">
      <c r="A13" s="3"/>
      <c r="B13" s="60" t="s">
        <v>97</v>
      </c>
      <c r="C13" s="61"/>
      <c r="D13" s="24">
        <f t="shared" si="0"/>
        <v>1704</v>
      </c>
      <c r="E13" s="48">
        <v>1704</v>
      </c>
    </row>
    <row r="14" spans="1:5" ht="24" customHeight="1">
      <c r="A14" s="3"/>
      <c r="B14" s="60" t="s">
        <v>98</v>
      </c>
      <c r="C14" s="61"/>
      <c r="D14" s="24">
        <f t="shared" si="0"/>
        <v>830</v>
      </c>
      <c r="E14" s="48">
        <v>830</v>
      </c>
    </row>
    <row r="15" spans="1:5" ht="30.75" customHeight="1">
      <c r="A15" s="3"/>
      <c r="B15" s="60" t="s">
        <v>99</v>
      </c>
      <c r="C15" s="1"/>
      <c r="D15" s="24">
        <f t="shared" si="0"/>
        <v>2160</v>
      </c>
      <c r="E15" s="48">
        <f>E16+E17+E18</f>
        <v>2160</v>
      </c>
    </row>
    <row r="16" spans="1:5" ht="42" customHeight="1">
      <c r="A16" s="3"/>
      <c r="B16" s="60" t="s">
        <v>91</v>
      </c>
      <c r="C16" s="1"/>
      <c r="D16" s="24">
        <f t="shared" si="0"/>
        <v>300</v>
      </c>
      <c r="E16" s="48">
        <v>300</v>
      </c>
    </row>
    <row r="17" spans="1:6" ht="18" customHeight="1">
      <c r="A17" s="3"/>
      <c r="B17" s="62" t="s">
        <v>92</v>
      </c>
      <c r="C17" s="1"/>
      <c r="D17" s="24">
        <f t="shared" si="0"/>
        <v>1729</v>
      </c>
      <c r="E17" s="48">
        <v>1729</v>
      </c>
    </row>
    <row r="18" spans="1:6" ht="63.75" customHeight="1">
      <c r="A18" s="3"/>
      <c r="B18" s="63" t="s">
        <v>93</v>
      </c>
      <c r="C18" s="16"/>
      <c r="D18" s="24">
        <f t="shared" si="0"/>
        <v>131</v>
      </c>
      <c r="E18" s="48">
        <v>131</v>
      </c>
    </row>
    <row r="19" spans="1:6" ht="18" customHeight="1">
      <c r="A19" s="3">
        <v>2</v>
      </c>
      <c r="B19" s="12" t="s">
        <v>94</v>
      </c>
      <c r="C19" s="3" t="s">
        <v>95</v>
      </c>
      <c r="D19" s="24">
        <f t="shared" si="0"/>
        <v>2086</v>
      </c>
      <c r="E19" s="48">
        <v>2086</v>
      </c>
      <c r="F19" s="79"/>
    </row>
    <row r="20" spans="1:6" ht="29.25" customHeight="1">
      <c r="A20" s="3">
        <v>3</v>
      </c>
      <c r="B20" s="64" t="s">
        <v>96</v>
      </c>
      <c r="C20" s="23" t="s">
        <v>89</v>
      </c>
      <c r="D20" s="24">
        <f t="shared" si="0"/>
        <v>5788</v>
      </c>
      <c r="E20" s="48">
        <v>5788</v>
      </c>
    </row>
    <row r="21" spans="1:6" s="13" customFormat="1" ht="27" customHeight="1">
      <c r="A21" s="3">
        <v>4</v>
      </c>
      <c r="B21" s="31" t="s">
        <v>23</v>
      </c>
      <c r="C21" s="23" t="s">
        <v>24</v>
      </c>
      <c r="D21" s="24">
        <f t="shared" si="0"/>
        <v>-7034</v>
      </c>
      <c r="E21" s="42">
        <f>-210-374-51-6399</f>
        <v>-7034</v>
      </c>
    </row>
    <row r="22" spans="1:6" ht="18" customHeight="1">
      <c r="A22" s="5" t="s">
        <v>4</v>
      </c>
      <c r="B22" s="6" t="s">
        <v>8</v>
      </c>
      <c r="C22" s="5"/>
      <c r="D22" s="24">
        <f t="shared" si="0"/>
        <v>7034</v>
      </c>
      <c r="E22" s="49">
        <f>E23</f>
        <v>7034</v>
      </c>
    </row>
    <row r="23" spans="1:6" s="13" customFormat="1" ht="18" customHeight="1">
      <c r="A23" s="3">
        <v>1</v>
      </c>
      <c r="B23" s="39" t="s">
        <v>25</v>
      </c>
      <c r="C23" s="2" t="s">
        <v>26</v>
      </c>
      <c r="D23" s="24">
        <f t="shared" si="0"/>
        <v>7034</v>
      </c>
      <c r="E23" s="42">
        <f>210+374+51+6399</f>
        <v>7034</v>
      </c>
    </row>
    <row r="24" spans="1:6" ht="16.5" customHeight="1">
      <c r="A24" s="6"/>
      <c r="B24" s="7" t="s">
        <v>111</v>
      </c>
      <c r="C24" s="5"/>
      <c r="D24" s="24">
        <f t="shared" si="0"/>
        <v>12568</v>
      </c>
      <c r="E24" s="24">
        <f>E25+E29+E75+E97+E110+E130+E134</f>
        <v>12568</v>
      </c>
    </row>
    <row r="25" spans="1:6" s="13" customFormat="1" ht="18.75" customHeight="1">
      <c r="A25" s="5" t="s">
        <v>3</v>
      </c>
      <c r="B25" s="8" t="s">
        <v>46</v>
      </c>
      <c r="C25" s="5" t="s">
        <v>47</v>
      </c>
      <c r="D25" s="24">
        <f t="shared" si="0"/>
        <v>210</v>
      </c>
      <c r="E25" s="24">
        <f>E26</f>
        <v>210</v>
      </c>
    </row>
    <row r="26" spans="1:6" s="13" customFormat="1" ht="18.75" customHeight="1">
      <c r="A26" s="1"/>
      <c r="B26" s="44" t="s">
        <v>48</v>
      </c>
      <c r="C26" s="1" t="s">
        <v>49</v>
      </c>
      <c r="D26" s="24">
        <f t="shared" si="0"/>
        <v>210</v>
      </c>
      <c r="E26" s="26">
        <f>E27</f>
        <v>210</v>
      </c>
    </row>
    <row r="27" spans="1:6" s="13" customFormat="1" ht="18.75" customHeight="1">
      <c r="A27" s="20"/>
      <c r="B27" s="12" t="s">
        <v>44</v>
      </c>
      <c r="C27" s="29"/>
      <c r="D27" s="24">
        <f t="shared" si="0"/>
        <v>210</v>
      </c>
      <c r="E27" s="42">
        <f>E28</f>
        <v>210</v>
      </c>
    </row>
    <row r="28" spans="1:6" s="13" customFormat="1" ht="18.75" customHeight="1">
      <c r="A28" s="20"/>
      <c r="B28" s="12" t="s">
        <v>53</v>
      </c>
      <c r="C28" s="29">
        <v>70</v>
      </c>
      <c r="D28" s="24">
        <f t="shared" si="0"/>
        <v>210</v>
      </c>
      <c r="E28" s="42">
        <f>10+200</f>
        <v>210</v>
      </c>
    </row>
    <row r="29" spans="1:6" s="13" customFormat="1" ht="18.75" customHeight="1">
      <c r="A29" s="5" t="s">
        <v>4</v>
      </c>
      <c r="B29" s="34" t="s">
        <v>19</v>
      </c>
      <c r="C29" s="28" t="s">
        <v>20</v>
      </c>
      <c r="D29" s="24">
        <f t="shared" si="0"/>
        <v>2487</v>
      </c>
      <c r="E29" s="24">
        <f>E30+E38+E45+E53+E60+E68</f>
        <v>2487</v>
      </c>
    </row>
    <row r="30" spans="1:6" s="13" customFormat="1" ht="29.25" customHeight="1">
      <c r="A30" s="1"/>
      <c r="B30" s="27" t="s">
        <v>21</v>
      </c>
      <c r="C30" s="16" t="s">
        <v>37</v>
      </c>
      <c r="D30" s="24">
        <f t="shared" si="0"/>
        <v>942</v>
      </c>
      <c r="E30" s="26">
        <f>E31</f>
        <v>942</v>
      </c>
    </row>
    <row r="31" spans="1:6" s="13" customFormat="1" ht="18" customHeight="1">
      <c r="A31" s="1"/>
      <c r="B31" s="33" t="s">
        <v>12</v>
      </c>
      <c r="C31" s="30"/>
      <c r="D31" s="24">
        <f t="shared" si="0"/>
        <v>942</v>
      </c>
      <c r="E31" s="26">
        <f>E32+E37</f>
        <v>942</v>
      </c>
    </row>
    <row r="32" spans="1:6" s="13" customFormat="1" ht="18.75" customHeight="1">
      <c r="A32" s="1"/>
      <c r="B32" s="12" t="s">
        <v>36</v>
      </c>
      <c r="C32" s="37">
        <v>10</v>
      </c>
      <c r="D32" s="24">
        <f t="shared" si="0"/>
        <v>732</v>
      </c>
      <c r="E32" s="42">
        <f>E33+E34+E35+E36</f>
        <v>732</v>
      </c>
    </row>
    <row r="33" spans="1:5" s="13" customFormat="1" ht="37.5" customHeight="1">
      <c r="A33" s="1"/>
      <c r="B33" s="60" t="s">
        <v>91</v>
      </c>
      <c r="C33" s="37"/>
      <c r="D33" s="24">
        <f t="shared" si="0"/>
        <v>31</v>
      </c>
      <c r="E33" s="42">
        <v>31</v>
      </c>
    </row>
    <row r="34" spans="1:5" s="13" customFormat="1" ht="18.75" customHeight="1">
      <c r="A34" s="1"/>
      <c r="B34" s="62" t="s">
        <v>92</v>
      </c>
      <c r="C34" s="37"/>
      <c r="D34" s="24">
        <f t="shared" si="0"/>
        <v>667</v>
      </c>
      <c r="E34" s="42">
        <v>667</v>
      </c>
    </row>
    <row r="35" spans="1:5" s="13" customFormat="1" ht="67.5" customHeight="1">
      <c r="A35" s="1"/>
      <c r="B35" s="63" t="s">
        <v>93</v>
      </c>
      <c r="C35" s="37"/>
      <c r="D35" s="24">
        <f t="shared" si="0"/>
        <v>0</v>
      </c>
      <c r="E35" s="42">
        <v>0</v>
      </c>
    </row>
    <row r="36" spans="1:5" s="13" customFormat="1" ht="27.75" customHeight="1">
      <c r="A36" s="1"/>
      <c r="B36" s="12" t="s">
        <v>108</v>
      </c>
      <c r="C36" s="37"/>
      <c r="D36" s="24">
        <f t="shared" si="0"/>
        <v>34</v>
      </c>
      <c r="E36" s="42">
        <v>34</v>
      </c>
    </row>
    <row r="37" spans="1:5" s="13" customFormat="1" ht="18.75" customHeight="1">
      <c r="A37" s="1"/>
      <c r="B37" s="12" t="s">
        <v>15</v>
      </c>
      <c r="C37" s="3">
        <v>20</v>
      </c>
      <c r="D37" s="24">
        <f t="shared" si="0"/>
        <v>210</v>
      </c>
      <c r="E37" s="42">
        <f>35+135+40</f>
        <v>210</v>
      </c>
    </row>
    <row r="38" spans="1:5" s="13" customFormat="1" ht="28.5" customHeight="1">
      <c r="A38" s="1"/>
      <c r="B38" s="53" t="s">
        <v>56</v>
      </c>
      <c r="C38" s="16" t="s">
        <v>54</v>
      </c>
      <c r="D38" s="24">
        <f t="shared" si="0"/>
        <v>337</v>
      </c>
      <c r="E38" s="43">
        <f>E39</f>
        <v>337</v>
      </c>
    </row>
    <row r="39" spans="1:5" s="13" customFormat="1" ht="18.75" customHeight="1">
      <c r="A39" s="1"/>
      <c r="B39" s="33" t="s">
        <v>12</v>
      </c>
      <c r="C39" s="3"/>
      <c r="D39" s="24">
        <f t="shared" si="0"/>
        <v>337</v>
      </c>
      <c r="E39" s="42">
        <f>E40</f>
        <v>337</v>
      </c>
    </row>
    <row r="40" spans="1:5" s="13" customFormat="1" ht="18.75" customHeight="1">
      <c r="A40" s="1"/>
      <c r="B40" s="12" t="s">
        <v>36</v>
      </c>
      <c r="C40" s="37">
        <v>10</v>
      </c>
      <c r="D40" s="24">
        <f t="shared" si="0"/>
        <v>337</v>
      </c>
      <c r="E40" s="42">
        <f>E41+E42+E43+E44</f>
        <v>337</v>
      </c>
    </row>
    <row r="41" spans="1:5" s="13" customFormat="1" ht="42" customHeight="1">
      <c r="A41" s="1"/>
      <c r="B41" s="60" t="s">
        <v>91</v>
      </c>
      <c r="C41" s="37"/>
      <c r="D41" s="24">
        <f t="shared" si="0"/>
        <v>39</v>
      </c>
      <c r="E41" s="42">
        <v>39</v>
      </c>
    </row>
    <row r="42" spans="1:5" s="13" customFormat="1" ht="18.75" customHeight="1">
      <c r="A42" s="1"/>
      <c r="B42" s="62" t="s">
        <v>92</v>
      </c>
      <c r="C42" s="37"/>
      <c r="D42" s="24">
        <f t="shared" si="0"/>
        <v>204</v>
      </c>
      <c r="E42" s="42">
        <v>204</v>
      </c>
    </row>
    <row r="43" spans="1:5" s="13" customFormat="1" ht="66" customHeight="1">
      <c r="A43" s="1"/>
      <c r="B43" s="63" t="s">
        <v>93</v>
      </c>
      <c r="C43" s="37"/>
      <c r="D43" s="24">
        <f t="shared" si="0"/>
        <v>85</v>
      </c>
      <c r="E43" s="42">
        <v>85</v>
      </c>
    </row>
    <row r="44" spans="1:5" s="13" customFormat="1" ht="29.25" customHeight="1">
      <c r="A44" s="1"/>
      <c r="B44" s="12" t="s">
        <v>108</v>
      </c>
      <c r="C44" s="37"/>
      <c r="D44" s="24">
        <f t="shared" si="0"/>
        <v>9</v>
      </c>
      <c r="E44" s="42">
        <v>9</v>
      </c>
    </row>
    <row r="45" spans="1:5" s="13" customFormat="1" ht="27.75" customHeight="1">
      <c r="A45" s="1"/>
      <c r="B45" s="27" t="s">
        <v>76</v>
      </c>
      <c r="C45" s="16" t="s">
        <v>77</v>
      </c>
      <c r="D45" s="24">
        <f t="shared" si="0"/>
        <v>292</v>
      </c>
      <c r="E45" s="43">
        <f>E46</f>
        <v>292</v>
      </c>
    </row>
    <row r="46" spans="1:5" s="13" customFormat="1" ht="21.75" customHeight="1">
      <c r="A46" s="1"/>
      <c r="B46" s="33" t="s">
        <v>12</v>
      </c>
      <c r="C46" s="16"/>
      <c r="D46" s="24">
        <f t="shared" si="0"/>
        <v>292</v>
      </c>
      <c r="E46" s="42">
        <f>E47+E52</f>
        <v>292</v>
      </c>
    </row>
    <row r="47" spans="1:5" s="13" customFormat="1" ht="18.75" customHeight="1">
      <c r="A47" s="1"/>
      <c r="B47" s="12" t="s">
        <v>36</v>
      </c>
      <c r="C47" s="37">
        <v>10</v>
      </c>
      <c r="D47" s="24">
        <f t="shared" si="0"/>
        <v>283</v>
      </c>
      <c r="E47" s="42">
        <f>E48+E49+E50+E51</f>
        <v>283</v>
      </c>
    </row>
    <row r="48" spans="1:5" s="13" customFormat="1" ht="40.5" customHeight="1">
      <c r="A48" s="1"/>
      <c r="B48" s="60" t="s">
        <v>91</v>
      </c>
      <c r="C48" s="37"/>
      <c r="D48" s="24">
        <f t="shared" si="0"/>
        <v>36</v>
      </c>
      <c r="E48" s="42">
        <v>36</v>
      </c>
    </row>
    <row r="49" spans="1:5" s="13" customFormat="1" ht="18.75" customHeight="1">
      <c r="A49" s="1"/>
      <c r="B49" s="62" t="s">
        <v>92</v>
      </c>
      <c r="C49" s="37"/>
      <c r="D49" s="24">
        <f t="shared" si="0"/>
        <v>237</v>
      </c>
      <c r="E49" s="42">
        <v>237</v>
      </c>
    </row>
    <row r="50" spans="1:5" s="13" customFormat="1" ht="66" customHeight="1">
      <c r="A50" s="1"/>
      <c r="B50" s="63" t="s">
        <v>93</v>
      </c>
      <c r="C50" s="37"/>
      <c r="D50" s="24">
        <f t="shared" si="0"/>
        <v>0</v>
      </c>
      <c r="E50" s="42">
        <v>0</v>
      </c>
    </row>
    <row r="51" spans="1:5" s="13" customFormat="1" ht="30" customHeight="1">
      <c r="A51" s="1"/>
      <c r="B51" s="12" t="s">
        <v>108</v>
      </c>
      <c r="C51" s="37"/>
      <c r="D51" s="24">
        <f t="shared" si="0"/>
        <v>10</v>
      </c>
      <c r="E51" s="42">
        <v>10</v>
      </c>
    </row>
    <row r="52" spans="1:5" s="13" customFormat="1" ht="18.75" customHeight="1">
      <c r="A52" s="1"/>
      <c r="B52" s="12" t="s">
        <v>15</v>
      </c>
      <c r="C52" s="3">
        <v>20</v>
      </c>
      <c r="D52" s="24">
        <f t="shared" si="0"/>
        <v>9</v>
      </c>
      <c r="E52" s="42">
        <v>9</v>
      </c>
    </row>
    <row r="53" spans="1:5" s="13" customFormat="1" ht="18.75" customHeight="1">
      <c r="A53" s="1"/>
      <c r="B53" s="45" t="s">
        <v>78</v>
      </c>
      <c r="C53" s="16" t="s">
        <v>79</v>
      </c>
      <c r="D53" s="24">
        <f t="shared" si="0"/>
        <v>407</v>
      </c>
      <c r="E53" s="43">
        <f>E54</f>
        <v>407</v>
      </c>
    </row>
    <row r="54" spans="1:5" s="13" customFormat="1" ht="18.75" customHeight="1">
      <c r="A54" s="1"/>
      <c r="B54" s="33" t="s">
        <v>12</v>
      </c>
      <c r="C54" s="16"/>
      <c r="D54" s="24">
        <f t="shared" si="0"/>
        <v>407</v>
      </c>
      <c r="E54" s="42">
        <f>E55</f>
        <v>407</v>
      </c>
    </row>
    <row r="55" spans="1:5" s="13" customFormat="1" ht="18.75" customHeight="1">
      <c r="A55" s="1"/>
      <c r="B55" s="12" t="s">
        <v>36</v>
      </c>
      <c r="C55" s="37">
        <v>10</v>
      </c>
      <c r="D55" s="24">
        <f t="shared" si="0"/>
        <v>407</v>
      </c>
      <c r="E55" s="42">
        <f>E56+E57+E58+E59</f>
        <v>407</v>
      </c>
    </row>
    <row r="56" spans="1:5" s="13" customFormat="1" ht="39" customHeight="1">
      <c r="A56" s="1"/>
      <c r="B56" s="60" t="s">
        <v>91</v>
      </c>
      <c r="C56" s="37"/>
      <c r="D56" s="24">
        <f t="shared" si="0"/>
        <v>17</v>
      </c>
      <c r="E56" s="42">
        <v>17</v>
      </c>
    </row>
    <row r="57" spans="1:5" s="13" customFormat="1" ht="18.75" customHeight="1">
      <c r="A57" s="1"/>
      <c r="B57" s="62" t="s">
        <v>92</v>
      </c>
      <c r="C57" s="37"/>
      <c r="D57" s="24">
        <f t="shared" si="0"/>
        <v>376</v>
      </c>
      <c r="E57" s="42">
        <v>376</v>
      </c>
    </row>
    <row r="58" spans="1:5" s="13" customFormat="1" ht="66.75" customHeight="1">
      <c r="A58" s="1"/>
      <c r="B58" s="63" t="s">
        <v>93</v>
      </c>
      <c r="C58" s="37"/>
      <c r="D58" s="24">
        <f t="shared" si="0"/>
        <v>0</v>
      </c>
      <c r="E58" s="42">
        <v>0</v>
      </c>
    </row>
    <row r="59" spans="1:5" s="13" customFormat="1" ht="27.75" customHeight="1">
      <c r="A59" s="1"/>
      <c r="B59" s="12" t="s">
        <v>108</v>
      </c>
      <c r="C59" s="37"/>
      <c r="D59" s="24">
        <f t="shared" si="0"/>
        <v>14</v>
      </c>
      <c r="E59" s="42">
        <v>14</v>
      </c>
    </row>
    <row r="60" spans="1:5" s="13" customFormat="1" ht="18.75" customHeight="1">
      <c r="A60" s="1"/>
      <c r="B60" s="58" t="s">
        <v>74</v>
      </c>
      <c r="C60" s="16" t="s">
        <v>75</v>
      </c>
      <c r="D60" s="24">
        <f t="shared" si="0"/>
        <v>61</v>
      </c>
      <c r="E60" s="43">
        <f>E61</f>
        <v>61</v>
      </c>
    </row>
    <row r="61" spans="1:5" s="13" customFormat="1" ht="18.75" customHeight="1">
      <c r="A61" s="1"/>
      <c r="B61" s="33" t="s">
        <v>12</v>
      </c>
      <c r="C61" s="3"/>
      <c r="D61" s="24">
        <f t="shared" si="0"/>
        <v>61</v>
      </c>
      <c r="E61" s="42">
        <f>E62+E67</f>
        <v>61</v>
      </c>
    </row>
    <row r="62" spans="1:5" s="13" customFormat="1" ht="18.75" customHeight="1">
      <c r="A62" s="1"/>
      <c r="B62" s="12" t="s">
        <v>36</v>
      </c>
      <c r="C62" s="37">
        <v>10</v>
      </c>
      <c r="D62" s="24">
        <f t="shared" si="0"/>
        <v>57</v>
      </c>
      <c r="E62" s="42">
        <f>E63+E64+E65+E66</f>
        <v>57</v>
      </c>
    </row>
    <row r="63" spans="1:5" s="13" customFormat="1" ht="41.25" customHeight="1">
      <c r="A63" s="1"/>
      <c r="B63" s="60" t="s">
        <v>91</v>
      </c>
      <c r="C63" s="37"/>
      <c r="D63" s="24">
        <f t="shared" si="0"/>
        <v>35</v>
      </c>
      <c r="E63" s="42">
        <v>35</v>
      </c>
    </row>
    <row r="64" spans="1:5" s="13" customFormat="1" ht="18.75" customHeight="1">
      <c r="A64" s="1"/>
      <c r="B64" s="62" t="s">
        <v>92</v>
      </c>
      <c r="C64" s="37"/>
      <c r="D64" s="24">
        <f t="shared" si="0"/>
        <v>7</v>
      </c>
      <c r="E64" s="42">
        <v>7</v>
      </c>
    </row>
    <row r="65" spans="1:5" s="13" customFormat="1" ht="63" customHeight="1">
      <c r="A65" s="1"/>
      <c r="B65" s="63" t="s">
        <v>93</v>
      </c>
      <c r="C65" s="37"/>
      <c r="D65" s="24">
        <f t="shared" si="0"/>
        <v>2</v>
      </c>
      <c r="E65" s="42">
        <v>2</v>
      </c>
    </row>
    <row r="66" spans="1:5" s="13" customFormat="1" ht="27" customHeight="1">
      <c r="A66" s="1"/>
      <c r="B66" s="12" t="s">
        <v>108</v>
      </c>
      <c r="C66" s="37"/>
      <c r="D66" s="24">
        <f t="shared" si="0"/>
        <v>13</v>
      </c>
      <c r="E66" s="42">
        <v>13</v>
      </c>
    </row>
    <row r="67" spans="1:5" s="13" customFormat="1" ht="18.75" customHeight="1">
      <c r="A67" s="1"/>
      <c r="B67" s="12" t="s">
        <v>15</v>
      </c>
      <c r="C67" s="3">
        <v>20</v>
      </c>
      <c r="D67" s="24">
        <f t="shared" si="0"/>
        <v>4</v>
      </c>
      <c r="E67" s="42">
        <v>4</v>
      </c>
    </row>
    <row r="68" spans="1:5" s="13" customFormat="1" ht="30" customHeight="1">
      <c r="A68" s="1"/>
      <c r="B68" s="45" t="s">
        <v>80</v>
      </c>
      <c r="C68" s="57"/>
      <c r="D68" s="24">
        <f t="shared" si="0"/>
        <v>448</v>
      </c>
      <c r="E68" s="43">
        <f>E69</f>
        <v>448</v>
      </c>
    </row>
    <row r="69" spans="1:5" s="13" customFormat="1" ht="18.75" customHeight="1">
      <c r="A69" s="1"/>
      <c r="B69" s="33" t="s">
        <v>12</v>
      </c>
      <c r="C69" s="3"/>
      <c r="D69" s="24">
        <f t="shared" si="0"/>
        <v>448</v>
      </c>
      <c r="E69" s="42">
        <f>E70</f>
        <v>448</v>
      </c>
    </row>
    <row r="70" spans="1:5" s="13" customFormat="1" ht="18.75" customHeight="1">
      <c r="A70" s="1"/>
      <c r="B70" s="12" t="s">
        <v>36</v>
      </c>
      <c r="C70" s="37">
        <v>10</v>
      </c>
      <c r="D70" s="24">
        <f t="shared" si="0"/>
        <v>448</v>
      </c>
      <c r="E70" s="42">
        <f>E71+E72+E73+E74</f>
        <v>448</v>
      </c>
    </row>
    <row r="71" spans="1:5" s="13" customFormat="1" ht="42" customHeight="1">
      <c r="A71" s="1"/>
      <c r="B71" s="60" t="s">
        <v>91</v>
      </c>
      <c r="C71" s="37"/>
      <c r="D71" s="24">
        <f t="shared" si="0"/>
        <v>142</v>
      </c>
      <c r="E71" s="42">
        <v>142</v>
      </c>
    </row>
    <row r="72" spans="1:5" s="13" customFormat="1" ht="18.75" customHeight="1">
      <c r="A72" s="1"/>
      <c r="B72" s="62" t="s">
        <v>92</v>
      </c>
      <c r="C72" s="37"/>
      <c r="D72" s="24">
        <f t="shared" si="0"/>
        <v>238</v>
      </c>
      <c r="E72" s="42">
        <v>238</v>
      </c>
    </row>
    <row r="73" spans="1:5" s="13" customFormat="1" ht="68.25" customHeight="1">
      <c r="A73" s="1"/>
      <c r="B73" s="63" t="s">
        <v>93</v>
      </c>
      <c r="C73" s="37"/>
      <c r="D73" s="24">
        <f t="shared" si="0"/>
        <v>44</v>
      </c>
      <c r="E73" s="42">
        <v>44</v>
      </c>
    </row>
    <row r="74" spans="1:5" s="13" customFormat="1" ht="28.5" customHeight="1">
      <c r="A74" s="1"/>
      <c r="B74" s="12" t="s">
        <v>108</v>
      </c>
      <c r="C74" s="37"/>
      <c r="D74" s="24">
        <f t="shared" si="0"/>
        <v>24</v>
      </c>
      <c r="E74" s="42">
        <v>24</v>
      </c>
    </row>
    <row r="75" spans="1:5" s="13" customFormat="1" ht="18.75" customHeight="1">
      <c r="A75" s="5" t="s">
        <v>10</v>
      </c>
      <c r="B75" s="56" t="s">
        <v>62</v>
      </c>
      <c r="C75" s="28" t="s">
        <v>63</v>
      </c>
      <c r="D75" s="24">
        <f t="shared" si="0"/>
        <v>707</v>
      </c>
      <c r="E75" s="54">
        <f>E76+E80+E84+E88+E92</f>
        <v>707</v>
      </c>
    </row>
    <row r="76" spans="1:5" s="13" customFormat="1" ht="18.75" customHeight="1">
      <c r="A76" s="1"/>
      <c r="B76" s="32" t="s">
        <v>59</v>
      </c>
      <c r="C76" s="16" t="s">
        <v>70</v>
      </c>
      <c r="D76" s="24">
        <f t="shared" si="0"/>
        <v>10</v>
      </c>
      <c r="E76" s="43">
        <f>E77</f>
        <v>10</v>
      </c>
    </row>
    <row r="77" spans="1:5" s="13" customFormat="1" ht="18.75" customHeight="1">
      <c r="A77" s="1"/>
      <c r="B77" s="33" t="s">
        <v>12</v>
      </c>
      <c r="C77" s="1"/>
      <c r="D77" s="24">
        <f t="shared" si="0"/>
        <v>10</v>
      </c>
      <c r="E77" s="42">
        <f>E78</f>
        <v>10</v>
      </c>
    </row>
    <row r="78" spans="1:5" s="13" customFormat="1" ht="26.25" customHeight="1">
      <c r="A78" s="1"/>
      <c r="B78" s="30" t="s">
        <v>34</v>
      </c>
      <c r="C78" s="2" t="s">
        <v>35</v>
      </c>
      <c r="D78" s="24">
        <f t="shared" si="0"/>
        <v>10</v>
      </c>
      <c r="E78" s="42">
        <f>E79</f>
        <v>10</v>
      </c>
    </row>
    <row r="79" spans="1:5" s="13" customFormat="1" ht="18.75" customHeight="1">
      <c r="A79" s="1"/>
      <c r="B79" s="12" t="s">
        <v>71</v>
      </c>
      <c r="C79" s="3"/>
      <c r="D79" s="24">
        <f t="shared" si="0"/>
        <v>10</v>
      </c>
      <c r="E79" s="42">
        <v>10</v>
      </c>
    </row>
    <row r="80" spans="1:5" s="13" customFormat="1" ht="18.75" customHeight="1">
      <c r="A80" s="1"/>
      <c r="B80" s="32" t="s">
        <v>60</v>
      </c>
      <c r="C80" s="16" t="s">
        <v>70</v>
      </c>
      <c r="D80" s="24">
        <f t="shared" si="0"/>
        <v>-10</v>
      </c>
      <c r="E80" s="43">
        <f>E81</f>
        <v>-10</v>
      </c>
    </row>
    <row r="81" spans="1:8" s="13" customFormat="1" ht="18.75" customHeight="1">
      <c r="A81" s="1"/>
      <c r="B81" s="33" t="s">
        <v>12</v>
      </c>
      <c r="C81" s="1"/>
      <c r="D81" s="24">
        <f t="shared" si="0"/>
        <v>-10</v>
      </c>
      <c r="E81" s="42">
        <f>E82</f>
        <v>-10</v>
      </c>
    </row>
    <row r="82" spans="1:8" s="13" customFormat="1" ht="26.25" customHeight="1">
      <c r="A82" s="1"/>
      <c r="B82" s="30" t="s">
        <v>34</v>
      </c>
      <c r="C82" s="2" t="s">
        <v>35</v>
      </c>
      <c r="D82" s="24">
        <f t="shared" si="0"/>
        <v>-10</v>
      </c>
      <c r="E82" s="42">
        <f>E83</f>
        <v>-10</v>
      </c>
    </row>
    <row r="83" spans="1:8" s="13" customFormat="1" ht="18.75" customHeight="1">
      <c r="A83" s="1"/>
      <c r="B83" s="12" t="s">
        <v>71</v>
      </c>
      <c r="C83" s="3"/>
      <c r="D83" s="24">
        <f t="shared" si="0"/>
        <v>-10</v>
      </c>
      <c r="E83" s="42">
        <v>-10</v>
      </c>
    </row>
    <row r="84" spans="1:8" s="13" customFormat="1" ht="18.75" customHeight="1">
      <c r="A84" s="1"/>
      <c r="B84" s="32" t="s">
        <v>72</v>
      </c>
      <c r="C84" s="16" t="s">
        <v>70</v>
      </c>
      <c r="D84" s="24">
        <f t="shared" si="0"/>
        <v>-30</v>
      </c>
      <c r="E84" s="43">
        <f>E85</f>
        <v>-30</v>
      </c>
    </row>
    <row r="85" spans="1:8" s="13" customFormat="1" ht="18.75" customHeight="1">
      <c r="A85" s="1"/>
      <c r="B85" s="33" t="s">
        <v>12</v>
      </c>
      <c r="C85" s="1"/>
      <c r="D85" s="24">
        <f t="shared" si="0"/>
        <v>-30</v>
      </c>
      <c r="E85" s="42">
        <f>E86</f>
        <v>-30</v>
      </c>
    </row>
    <row r="86" spans="1:8" s="13" customFormat="1" ht="27.75" customHeight="1">
      <c r="A86" s="1"/>
      <c r="B86" s="30" t="s">
        <v>34</v>
      </c>
      <c r="C86" s="2" t="s">
        <v>35</v>
      </c>
      <c r="D86" s="24">
        <f t="shared" si="0"/>
        <v>-30</v>
      </c>
      <c r="E86" s="42">
        <f>E87</f>
        <v>-30</v>
      </c>
    </row>
    <row r="87" spans="1:8" s="13" customFormat="1" ht="18.75" customHeight="1">
      <c r="A87" s="1"/>
      <c r="B87" s="12" t="s">
        <v>71</v>
      </c>
      <c r="C87" s="3"/>
      <c r="D87" s="24">
        <f t="shared" si="0"/>
        <v>-30</v>
      </c>
      <c r="E87" s="42">
        <v>-30</v>
      </c>
    </row>
    <row r="88" spans="1:8" s="13" customFormat="1" ht="18.75" customHeight="1">
      <c r="A88" s="1"/>
      <c r="B88" s="32" t="s">
        <v>73</v>
      </c>
      <c r="C88" s="16" t="s">
        <v>70</v>
      </c>
      <c r="D88" s="24">
        <f t="shared" si="0"/>
        <v>30</v>
      </c>
      <c r="E88" s="43">
        <f>E89</f>
        <v>30</v>
      </c>
    </row>
    <row r="89" spans="1:8" s="13" customFormat="1" ht="18.75" customHeight="1">
      <c r="A89" s="1"/>
      <c r="B89" s="33" t="s">
        <v>12</v>
      </c>
      <c r="C89" s="1"/>
      <c r="D89" s="24">
        <f t="shared" si="0"/>
        <v>30</v>
      </c>
      <c r="E89" s="42">
        <f>E90</f>
        <v>30</v>
      </c>
    </row>
    <row r="90" spans="1:8" s="13" customFormat="1" ht="27" customHeight="1">
      <c r="A90" s="1"/>
      <c r="B90" s="30" t="s">
        <v>34</v>
      </c>
      <c r="C90" s="2" t="s">
        <v>35</v>
      </c>
      <c r="D90" s="24">
        <f t="shared" si="0"/>
        <v>30</v>
      </c>
      <c r="E90" s="42">
        <f>E91</f>
        <v>30</v>
      </c>
    </row>
    <row r="91" spans="1:8" s="13" customFormat="1" ht="18.75" customHeight="1">
      <c r="A91" s="1"/>
      <c r="B91" s="12" t="s">
        <v>71</v>
      </c>
      <c r="C91" s="3"/>
      <c r="D91" s="24">
        <f t="shared" si="0"/>
        <v>30</v>
      </c>
      <c r="E91" s="42">
        <v>30</v>
      </c>
    </row>
    <row r="92" spans="1:8" s="13" customFormat="1" ht="18.75" customHeight="1">
      <c r="A92" s="1"/>
      <c r="B92" s="36" t="s">
        <v>64</v>
      </c>
      <c r="C92" s="16" t="s">
        <v>65</v>
      </c>
      <c r="D92" s="24">
        <f t="shared" si="0"/>
        <v>707</v>
      </c>
      <c r="E92" s="43">
        <f>E93+E95</f>
        <v>707</v>
      </c>
    </row>
    <row r="93" spans="1:8" s="13" customFormat="1" ht="18.75" customHeight="1">
      <c r="A93" s="1"/>
      <c r="B93" s="33" t="s">
        <v>12</v>
      </c>
      <c r="C93" s="16"/>
      <c r="D93" s="24">
        <f t="shared" si="0"/>
        <v>333</v>
      </c>
      <c r="E93" s="42">
        <f>E94</f>
        <v>333</v>
      </c>
    </row>
    <row r="94" spans="1:8" s="13" customFormat="1" ht="18.75" customHeight="1">
      <c r="A94" s="1"/>
      <c r="B94" s="59" t="s">
        <v>81</v>
      </c>
      <c r="C94" s="29" t="s">
        <v>82</v>
      </c>
      <c r="D94" s="24">
        <f t="shared" si="0"/>
        <v>333</v>
      </c>
      <c r="E94" s="42">
        <v>333</v>
      </c>
      <c r="G94" s="69"/>
      <c r="H94" s="70"/>
    </row>
    <row r="95" spans="1:8" s="13" customFormat="1" ht="18.75" customHeight="1">
      <c r="A95" s="1"/>
      <c r="B95" s="41" t="s">
        <v>44</v>
      </c>
      <c r="C95" s="16"/>
      <c r="D95" s="24">
        <f t="shared" si="0"/>
        <v>374</v>
      </c>
      <c r="E95" s="42">
        <f>E96</f>
        <v>374</v>
      </c>
      <c r="G95" s="69"/>
    </row>
    <row r="96" spans="1:8" s="13" customFormat="1" ht="18.75" customHeight="1">
      <c r="A96" s="1"/>
      <c r="B96" s="30" t="s">
        <v>66</v>
      </c>
      <c r="C96" s="29" t="s">
        <v>67</v>
      </c>
      <c r="D96" s="24">
        <f t="shared" si="0"/>
        <v>374</v>
      </c>
      <c r="E96" s="42">
        <v>374</v>
      </c>
      <c r="G96" s="69"/>
      <c r="H96" s="70"/>
    </row>
    <row r="97" spans="1:7" s="13" customFormat="1" ht="18.75" customHeight="1">
      <c r="A97" s="5" t="s">
        <v>5</v>
      </c>
      <c r="B97" s="8" t="s">
        <v>17</v>
      </c>
      <c r="C97" s="5" t="s">
        <v>18</v>
      </c>
      <c r="D97" s="24">
        <f t="shared" si="0"/>
        <v>160</v>
      </c>
      <c r="E97" s="24">
        <f>E98+E102+E106</f>
        <v>160</v>
      </c>
    </row>
    <row r="98" spans="1:7" s="13" customFormat="1" ht="18.75" customHeight="1">
      <c r="A98" s="1"/>
      <c r="B98" s="36" t="s">
        <v>104</v>
      </c>
      <c r="C98" s="16" t="s">
        <v>107</v>
      </c>
      <c r="D98" s="24">
        <f t="shared" si="0"/>
        <v>25</v>
      </c>
      <c r="E98" s="26">
        <f>E99</f>
        <v>25</v>
      </c>
    </row>
    <row r="99" spans="1:7" s="13" customFormat="1" ht="18.75" customHeight="1">
      <c r="A99" s="1"/>
      <c r="B99" s="30" t="s">
        <v>105</v>
      </c>
      <c r="C99" s="16"/>
      <c r="D99" s="24">
        <f t="shared" si="0"/>
        <v>25</v>
      </c>
      <c r="E99" s="25">
        <f>E100</f>
        <v>25</v>
      </c>
    </row>
    <row r="100" spans="1:7" s="13" customFormat="1" ht="18.75" customHeight="1">
      <c r="A100" s="1"/>
      <c r="B100" s="12" t="s">
        <v>27</v>
      </c>
      <c r="C100" s="29" t="s">
        <v>28</v>
      </c>
      <c r="D100" s="24">
        <f t="shared" si="0"/>
        <v>25</v>
      </c>
      <c r="E100" s="25">
        <f>E101</f>
        <v>25</v>
      </c>
    </row>
    <row r="101" spans="1:7" s="13" customFormat="1" ht="18.75" customHeight="1">
      <c r="A101" s="1"/>
      <c r="B101" s="12" t="s">
        <v>29</v>
      </c>
      <c r="C101" s="1"/>
      <c r="D101" s="24">
        <f t="shared" si="0"/>
        <v>25</v>
      </c>
      <c r="E101" s="25">
        <v>25</v>
      </c>
    </row>
    <row r="102" spans="1:7" s="13" customFormat="1" ht="18.75" customHeight="1">
      <c r="A102" s="1"/>
      <c r="B102" s="45" t="s">
        <v>106</v>
      </c>
      <c r="C102" s="47" t="s">
        <v>52</v>
      </c>
      <c r="D102" s="24">
        <f t="shared" si="0"/>
        <v>85</v>
      </c>
      <c r="E102" s="26">
        <f>E103</f>
        <v>85</v>
      </c>
    </row>
    <row r="103" spans="1:7" s="13" customFormat="1" ht="18.75" customHeight="1">
      <c r="A103" s="1"/>
      <c r="B103" s="22" t="s">
        <v>12</v>
      </c>
      <c r="C103" s="1"/>
      <c r="D103" s="24">
        <f t="shared" si="0"/>
        <v>85</v>
      </c>
      <c r="E103" s="25">
        <f>E104</f>
        <v>85</v>
      </c>
    </row>
    <row r="104" spans="1:7" s="13" customFormat="1" ht="18.75" customHeight="1">
      <c r="A104" s="1"/>
      <c r="B104" s="12" t="s">
        <v>27</v>
      </c>
      <c r="C104" s="29" t="s">
        <v>28</v>
      </c>
      <c r="D104" s="24">
        <f t="shared" si="0"/>
        <v>85</v>
      </c>
      <c r="E104" s="25">
        <f>E105</f>
        <v>85</v>
      </c>
    </row>
    <row r="105" spans="1:7" s="13" customFormat="1" ht="18.75" customHeight="1">
      <c r="A105" s="1"/>
      <c r="B105" s="12" t="s">
        <v>42</v>
      </c>
      <c r="C105" s="16"/>
      <c r="D105" s="24">
        <f t="shared" si="0"/>
        <v>85</v>
      </c>
      <c r="E105" s="25">
        <f>50+35</f>
        <v>85</v>
      </c>
    </row>
    <row r="106" spans="1:7" s="13" customFormat="1" ht="18.75" customHeight="1">
      <c r="A106" s="1"/>
      <c r="B106" s="66" t="s">
        <v>55</v>
      </c>
      <c r="C106" s="67" t="s">
        <v>52</v>
      </c>
      <c r="D106" s="24">
        <f t="shared" si="0"/>
        <v>50</v>
      </c>
      <c r="E106" s="26">
        <f t="shared" ref="E106:E108" si="1">E107</f>
        <v>50</v>
      </c>
    </row>
    <row r="107" spans="1:7" s="13" customFormat="1" ht="18.75" customHeight="1">
      <c r="A107" s="1"/>
      <c r="B107" s="22" t="s">
        <v>12</v>
      </c>
      <c r="C107" s="1"/>
      <c r="D107" s="24">
        <f t="shared" si="0"/>
        <v>50</v>
      </c>
      <c r="E107" s="25">
        <f t="shared" si="1"/>
        <v>50</v>
      </c>
    </row>
    <row r="108" spans="1:7" s="13" customFormat="1" ht="18.75" customHeight="1">
      <c r="A108" s="1"/>
      <c r="B108" s="12" t="s">
        <v>27</v>
      </c>
      <c r="C108" s="29" t="s">
        <v>28</v>
      </c>
      <c r="D108" s="24">
        <f t="shared" si="0"/>
        <v>50</v>
      </c>
      <c r="E108" s="25">
        <f t="shared" si="1"/>
        <v>50</v>
      </c>
    </row>
    <row r="109" spans="1:7" s="13" customFormat="1" ht="18.75" customHeight="1">
      <c r="A109" s="1"/>
      <c r="B109" s="12" t="s">
        <v>42</v>
      </c>
      <c r="C109" s="16"/>
      <c r="D109" s="24">
        <f t="shared" si="0"/>
        <v>50</v>
      </c>
      <c r="E109" s="42">
        <v>50</v>
      </c>
    </row>
    <row r="110" spans="1:7" s="13" customFormat="1" ht="18.75" customHeight="1">
      <c r="A110" s="5" t="s">
        <v>13</v>
      </c>
      <c r="B110" s="8" t="s">
        <v>30</v>
      </c>
      <c r="C110" s="5" t="s">
        <v>31</v>
      </c>
      <c r="D110" s="24">
        <f t="shared" si="0"/>
        <v>2589</v>
      </c>
      <c r="E110" s="24">
        <f>E111+E114+E117+E123+E127</f>
        <v>2589</v>
      </c>
    </row>
    <row r="111" spans="1:7" s="13" customFormat="1" ht="18.75" customHeight="1">
      <c r="A111" s="1"/>
      <c r="B111" s="27" t="s">
        <v>57</v>
      </c>
      <c r="C111" s="1" t="s">
        <v>58</v>
      </c>
      <c r="D111" s="24">
        <f t="shared" si="0"/>
        <v>760</v>
      </c>
      <c r="E111" s="26">
        <f>E112</f>
        <v>760</v>
      </c>
      <c r="G111" s="55"/>
    </row>
    <row r="112" spans="1:7" s="13" customFormat="1" ht="18.75" customHeight="1">
      <c r="A112" s="1"/>
      <c r="B112" s="22" t="s">
        <v>12</v>
      </c>
      <c r="C112" s="1"/>
      <c r="D112" s="24">
        <f t="shared" si="0"/>
        <v>760</v>
      </c>
      <c r="E112" s="25">
        <f>E113</f>
        <v>760</v>
      </c>
    </row>
    <row r="113" spans="1:5" s="13" customFormat="1" ht="18.75" customHeight="1">
      <c r="A113" s="1"/>
      <c r="B113" s="68" t="s">
        <v>15</v>
      </c>
      <c r="C113" s="23">
        <v>20</v>
      </c>
      <c r="D113" s="24">
        <f t="shared" si="0"/>
        <v>760</v>
      </c>
      <c r="E113" s="25">
        <f>200+560</f>
        <v>760</v>
      </c>
    </row>
    <row r="114" spans="1:5" s="13" customFormat="1" ht="18.75" customHeight="1">
      <c r="A114" s="1"/>
      <c r="B114" s="27" t="s">
        <v>109</v>
      </c>
      <c r="C114" s="1" t="s">
        <v>58</v>
      </c>
      <c r="D114" s="24">
        <f t="shared" si="0"/>
        <v>70</v>
      </c>
      <c r="E114" s="26">
        <f>E115</f>
        <v>70</v>
      </c>
    </row>
    <row r="115" spans="1:5" s="13" customFormat="1" ht="18.75" customHeight="1">
      <c r="A115" s="1"/>
      <c r="B115" s="22" t="s">
        <v>12</v>
      </c>
      <c r="C115" s="1"/>
      <c r="D115" s="24">
        <f t="shared" si="0"/>
        <v>70</v>
      </c>
      <c r="E115" s="25">
        <f>E116</f>
        <v>70</v>
      </c>
    </row>
    <row r="116" spans="1:5" s="13" customFormat="1" ht="18.75" customHeight="1">
      <c r="A116" s="1"/>
      <c r="B116" s="68" t="s">
        <v>15</v>
      </c>
      <c r="C116" s="23">
        <v>20</v>
      </c>
      <c r="D116" s="24">
        <f t="shared" si="0"/>
        <v>70</v>
      </c>
      <c r="E116" s="25">
        <v>70</v>
      </c>
    </row>
    <row r="117" spans="1:5" s="13" customFormat="1" ht="29.25" customHeight="1">
      <c r="A117" s="20"/>
      <c r="B117" s="35" t="s">
        <v>38</v>
      </c>
      <c r="C117" s="1" t="s">
        <v>32</v>
      </c>
      <c r="D117" s="24">
        <f t="shared" si="0"/>
        <v>1704</v>
      </c>
      <c r="E117" s="26">
        <f>E118+E121</f>
        <v>1704</v>
      </c>
    </row>
    <row r="118" spans="1:5" s="13" customFormat="1" ht="19.5" customHeight="1">
      <c r="A118" s="20"/>
      <c r="B118" s="12" t="s">
        <v>12</v>
      </c>
      <c r="C118" s="16"/>
      <c r="D118" s="24">
        <f t="shared" si="0"/>
        <v>1653</v>
      </c>
      <c r="E118" s="25">
        <f>E119+E120</f>
        <v>1653</v>
      </c>
    </row>
    <row r="119" spans="1:5" s="13" customFormat="1" ht="20.25" customHeight="1">
      <c r="A119" s="20"/>
      <c r="B119" s="68" t="s">
        <v>15</v>
      </c>
      <c r="C119" s="23">
        <v>20</v>
      </c>
      <c r="D119" s="24">
        <f t="shared" si="0"/>
        <v>1645</v>
      </c>
      <c r="E119" s="25">
        <f>145+1500</f>
        <v>1645</v>
      </c>
    </row>
    <row r="120" spans="1:5" s="13" customFormat="1" ht="20.25" customHeight="1">
      <c r="A120" s="20"/>
      <c r="B120" s="68" t="s">
        <v>110</v>
      </c>
      <c r="C120" s="23">
        <v>57</v>
      </c>
      <c r="D120" s="24">
        <f t="shared" si="0"/>
        <v>8</v>
      </c>
      <c r="E120" s="25">
        <v>8</v>
      </c>
    </row>
    <row r="121" spans="1:5" s="13" customFormat="1" ht="19.5" customHeight="1">
      <c r="A121" s="20"/>
      <c r="B121" s="46" t="s">
        <v>44</v>
      </c>
      <c r="C121" s="1"/>
      <c r="D121" s="24">
        <f t="shared" ref="D121:D122" si="2">E121</f>
        <v>51</v>
      </c>
      <c r="E121" s="42">
        <f>E122</f>
        <v>51</v>
      </c>
    </row>
    <row r="122" spans="1:5" s="13" customFormat="1" ht="18.75" customHeight="1">
      <c r="A122" s="20"/>
      <c r="B122" s="12" t="s">
        <v>53</v>
      </c>
      <c r="C122" s="2">
        <v>70</v>
      </c>
      <c r="D122" s="24">
        <f t="shared" si="2"/>
        <v>51</v>
      </c>
      <c r="E122" s="42">
        <v>51</v>
      </c>
    </row>
    <row r="123" spans="1:5" s="13" customFormat="1" ht="16.5" customHeight="1">
      <c r="A123" s="20"/>
      <c r="B123" s="32" t="s">
        <v>60</v>
      </c>
      <c r="C123" s="16" t="s">
        <v>33</v>
      </c>
      <c r="D123" s="24">
        <f t="shared" ref="D123:D137" si="3">E123</f>
        <v>20</v>
      </c>
      <c r="E123" s="43">
        <f>E124</f>
        <v>20</v>
      </c>
    </row>
    <row r="124" spans="1:5" s="13" customFormat="1" ht="16.5" customHeight="1">
      <c r="A124" s="20"/>
      <c r="B124" s="22" t="s">
        <v>12</v>
      </c>
      <c r="C124" s="38"/>
      <c r="D124" s="24">
        <f t="shared" si="3"/>
        <v>20</v>
      </c>
      <c r="E124" s="42">
        <f>E125</f>
        <v>20</v>
      </c>
    </row>
    <row r="125" spans="1:5" s="13" customFormat="1" ht="27" customHeight="1">
      <c r="A125" s="20"/>
      <c r="B125" s="30" t="s">
        <v>34</v>
      </c>
      <c r="C125" s="2" t="s">
        <v>35</v>
      </c>
      <c r="D125" s="24">
        <f t="shared" si="3"/>
        <v>20</v>
      </c>
      <c r="E125" s="42">
        <f>E126</f>
        <v>20</v>
      </c>
    </row>
    <row r="126" spans="1:5" s="13" customFormat="1" ht="16.5" customHeight="1">
      <c r="A126" s="20"/>
      <c r="B126" s="30" t="s">
        <v>29</v>
      </c>
      <c r="C126" s="37"/>
      <c r="D126" s="24">
        <f t="shared" si="3"/>
        <v>20</v>
      </c>
      <c r="E126" s="42">
        <v>20</v>
      </c>
    </row>
    <row r="127" spans="1:5" s="13" customFormat="1" ht="16.5" customHeight="1">
      <c r="A127" s="20"/>
      <c r="B127" s="32" t="s">
        <v>101</v>
      </c>
      <c r="C127" s="65" t="s">
        <v>100</v>
      </c>
      <c r="D127" s="24">
        <f t="shared" si="3"/>
        <v>35</v>
      </c>
      <c r="E127" s="43">
        <f>E128</f>
        <v>35</v>
      </c>
    </row>
    <row r="128" spans="1:5" s="13" customFormat="1" ht="16.5" customHeight="1">
      <c r="A128" s="20"/>
      <c r="B128" s="22" t="s">
        <v>12</v>
      </c>
      <c r="C128" s="37"/>
      <c r="D128" s="24">
        <f t="shared" si="3"/>
        <v>35</v>
      </c>
      <c r="E128" s="42">
        <f>E129</f>
        <v>35</v>
      </c>
    </row>
    <row r="129" spans="1:7" s="13" customFormat="1" ht="16.5" customHeight="1">
      <c r="A129" s="20"/>
      <c r="B129" s="30" t="s">
        <v>103</v>
      </c>
      <c r="C129" s="37" t="s">
        <v>102</v>
      </c>
      <c r="D129" s="24">
        <f t="shared" si="3"/>
        <v>35</v>
      </c>
      <c r="E129" s="42">
        <v>35</v>
      </c>
    </row>
    <row r="130" spans="1:7" s="13" customFormat="1" ht="18.75" customHeight="1">
      <c r="A130" s="5" t="s">
        <v>22</v>
      </c>
      <c r="B130" s="34" t="s">
        <v>43</v>
      </c>
      <c r="C130" s="5" t="s">
        <v>39</v>
      </c>
      <c r="D130" s="24">
        <f t="shared" si="3"/>
        <v>16</v>
      </c>
      <c r="E130" s="24">
        <f t="shared" ref="E130:E132" si="4">E131</f>
        <v>16</v>
      </c>
    </row>
    <row r="131" spans="1:7" s="13" customFormat="1" ht="21" customHeight="1">
      <c r="A131" s="20"/>
      <c r="B131" s="45" t="s">
        <v>50</v>
      </c>
      <c r="C131" s="16" t="s">
        <v>51</v>
      </c>
      <c r="D131" s="24">
        <f t="shared" si="3"/>
        <v>16</v>
      </c>
      <c r="E131" s="26">
        <f t="shared" si="4"/>
        <v>16</v>
      </c>
    </row>
    <row r="132" spans="1:7" s="13" customFormat="1" ht="18.75" customHeight="1">
      <c r="A132" s="20"/>
      <c r="B132" s="22" t="s">
        <v>12</v>
      </c>
      <c r="C132" s="16"/>
      <c r="D132" s="24">
        <f t="shared" si="3"/>
        <v>16</v>
      </c>
      <c r="E132" s="25">
        <f t="shared" si="4"/>
        <v>16</v>
      </c>
    </row>
    <row r="133" spans="1:7" s="13" customFormat="1" ht="18.75" customHeight="1">
      <c r="A133" s="20"/>
      <c r="B133" s="12" t="s">
        <v>15</v>
      </c>
      <c r="C133" s="3">
        <v>20</v>
      </c>
      <c r="D133" s="24">
        <f t="shared" si="3"/>
        <v>16</v>
      </c>
      <c r="E133" s="42">
        <v>16</v>
      </c>
    </row>
    <row r="134" spans="1:7" s="13" customFormat="1" ht="18.75" customHeight="1">
      <c r="A134" s="5" t="s">
        <v>68</v>
      </c>
      <c r="B134" s="8" t="s">
        <v>83</v>
      </c>
      <c r="C134" s="5" t="s">
        <v>84</v>
      </c>
      <c r="D134" s="24">
        <f t="shared" si="3"/>
        <v>6399</v>
      </c>
      <c r="E134" s="54">
        <f>E135</f>
        <v>6399</v>
      </c>
    </row>
    <row r="135" spans="1:7" s="13" customFormat="1" ht="18.75" customHeight="1">
      <c r="A135" s="20"/>
      <c r="B135" s="27" t="s">
        <v>85</v>
      </c>
      <c r="C135" s="1" t="s">
        <v>86</v>
      </c>
      <c r="D135" s="24">
        <f t="shared" si="3"/>
        <v>6399</v>
      </c>
      <c r="E135" s="43">
        <f>E136</f>
        <v>6399</v>
      </c>
    </row>
    <row r="136" spans="1:7" s="13" customFormat="1" ht="18.75" customHeight="1">
      <c r="A136" s="20"/>
      <c r="B136" s="41" t="s">
        <v>44</v>
      </c>
      <c r="C136" s="29"/>
      <c r="D136" s="24">
        <f t="shared" si="3"/>
        <v>6399</v>
      </c>
      <c r="E136" s="42">
        <f>E137</f>
        <v>6399</v>
      </c>
    </row>
    <row r="137" spans="1:7" s="13" customFormat="1" ht="19.5" customHeight="1">
      <c r="A137" s="20"/>
      <c r="B137" s="41" t="s">
        <v>87</v>
      </c>
      <c r="C137" s="29">
        <v>70</v>
      </c>
      <c r="D137" s="24">
        <f t="shared" si="3"/>
        <v>6399</v>
      </c>
      <c r="E137" s="42">
        <f>4313+2086</f>
        <v>6399</v>
      </c>
    </row>
    <row r="138" spans="1:7" ht="15" customHeight="1">
      <c r="A138" s="9"/>
      <c r="B138" s="6" t="s">
        <v>61</v>
      </c>
      <c r="C138" s="9"/>
      <c r="D138" s="24">
        <f t="shared" ref="D138" si="5">E138</f>
        <v>0</v>
      </c>
      <c r="E138" s="24">
        <f>E10-E24</f>
        <v>0</v>
      </c>
      <c r="F138" s="40"/>
      <c r="G138" s="40"/>
    </row>
    <row r="139" spans="1:7">
      <c r="C139" s="17"/>
    </row>
    <row r="140" spans="1:7" ht="15.75" customHeight="1">
      <c r="C140" s="17"/>
    </row>
    <row r="141" spans="1:7" s="71" customFormat="1">
      <c r="B141" s="72"/>
    </row>
    <row r="142" spans="1:7" s="71" customFormat="1">
      <c r="B142" s="73"/>
      <c r="C142" s="74"/>
    </row>
    <row r="143" spans="1:7" s="71" customFormat="1">
      <c r="B143" s="73"/>
      <c r="C143" s="75"/>
    </row>
    <row r="144" spans="1:7" s="71" customFormat="1">
      <c r="B144" s="76"/>
      <c r="C144" s="77"/>
    </row>
    <row r="145" spans="2:3" s="71" customFormat="1">
      <c r="B145" s="76"/>
      <c r="C145" s="77"/>
    </row>
    <row r="146" spans="2:3" s="71" customFormat="1">
      <c r="B146" s="73"/>
      <c r="C146" s="78"/>
    </row>
    <row r="147" spans="2:3" s="71" customFormat="1"/>
    <row r="148" spans="2:3" s="71" customFormat="1"/>
    <row r="149" spans="2:3" s="71" customFormat="1"/>
    <row r="150" spans="2:3" s="71" customFormat="1"/>
    <row r="151" spans="2:3" s="71" customFormat="1"/>
  </sheetData>
  <mergeCells count="6"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B2" sqref="B2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7" s="11" customFormat="1" ht="15.75">
      <c r="A1" s="88" t="s">
        <v>6</v>
      </c>
      <c r="B1" s="88"/>
      <c r="C1" s="88"/>
      <c r="D1" s="88"/>
    </row>
    <row r="2" spans="1:7" s="10" customFormat="1" ht="15.75">
      <c r="C2" s="85" t="s">
        <v>115</v>
      </c>
      <c r="D2" s="85"/>
      <c r="E2" s="87"/>
    </row>
    <row r="3" spans="1:7" s="10" customFormat="1" ht="15.75">
      <c r="A3" s="89" t="s">
        <v>69</v>
      </c>
      <c r="B3" s="90"/>
      <c r="C3" s="90"/>
      <c r="D3" s="90"/>
      <c r="E3" s="87"/>
    </row>
    <row r="4" spans="1:7" s="10" customFormat="1" ht="15.75">
      <c r="A4" s="81"/>
      <c r="B4" s="82"/>
      <c r="C4" s="82"/>
      <c r="D4" s="82"/>
    </row>
    <row r="5" spans="1:7" s="10" customFormat="1" ht="15.75">
      <c r="A5" s="91" t="s">
        <v>0</v>
      </c>
      <c r="B5" s="86"/>
      <c r="C5" s="86"/>
      <c r="D5" s="86"/>
      <c r="E5" s="87"/>
    </row>
    <row r="6" spans="1:7" s="10" customFormat="1" ht="15.75">
      <c r="A6" s="91" t="s">
        <v>40</v>
      </c>
      <c r="B6" s="86"/>
      <c r="C6" s="86"/>
      <c r="D6" s="86"/>
      <c r="E6" s="87"/>
    </row>
    <row r="7" spans="1:7" s="10" customFormat="1" ht="15.75">
      <c r="A7" s="85" t="s">
        <v>9</v>
      </c>
      <c r="B7" s="86"/>
      <c r="C7" s="86"/>
      <c r="D7" s="86"/>
      <c r="E7" s="87"/>
    </row>
    <row r="8" spans="1:7" s="10" customFormat="1" ht="15.75">
      <c r="A8" s="84"/>
      <c r="B8" s="85" t="s">
        <v>116</v>
      </c>
      <c r="C8" s="92"/>
      <c r="D8" s="92"/>
      <c r="E8" s="92"/>
    </row>
    <row r="9" spans="1:7" ht="15.75">
      <c r="C9" s="83"/>
      <c r="E9" s="19" t="s">
        <v>7</v>
      </c>
    </row>
    <row r="10" spans="1:7" ht="31.5" customHeight="1">
      <c r="A10" s="18" t="s">
        <v>1</v>
      </c>
      <c r="B10" s="14" t="s">
        <v>11</v>
      </c>
      <c r="C10" s="14" t="s">
        <v>2</v>
      </c>
      <c r="D10" s="15" t="s">
        <v>41</v>
      </c>
      <c r="E10" s="14" t="s">
        <v>45</v>
      </c>
    </row>
    <row r="11" spans="1:7" ht="16.5" customHeight="1">
      <c r="A11" s="4"/>
      <c r="B11" s="5" t="s">
        <v>16</v>
      </c>
      <c r="C11" s="5"/>
      <c r="D11" s="24">
        <f>E11</f>
        <v>0</v>
      </c>
      <c r="E11" s="24">
        <v>0</v>
      </c>
    </row>
    <row r="12" spans="1:7" ht="16.5" customHeight="1">
      <c r="A12" s="6"/>
      <c r="B12" s="7" t="s">
        <v>112</v>
      </c>
      <c r="C12" s="5"/>
      <c r="D12" s="24">
        <f t="shared" ref="D12:D19" si="0">E12</f>
        <v>0</v>
      </c>
      <c r="E12" s="24">
        <f>E13+E20</f>
        <v>0</v>
      </c>
    </row>
    <row r="13" spans="1:7" s="13" customFormat="1" ht="18.75" customHeight="1">
      <c r="A13" s="5" t="s">
        <v>3</v>
      </c>
      <c r="B13" s="8" t="s">
        <v>30</v>
      </c>
      <c r="C13" s="5" t="s">
        <v>31</v>
      </c>
      <c r="D13" s="24">
        <f t="shared" si="0"/>
        <v>-2060</v>
      </c>
      <c r="E13" s="24">
        <f>E14+E17</f>
        <v>-2060</v>
      </c>
    </row>
    <row r="14" spans="1:7" s="13" customFormat="1" ht="18.75" customHeight="1">
      <c r="A14" s="1"/>
      <c r="B14" s="27" t="s">
        <v>57</v>
      </c>
      <c r="C14" s="1" t="s">
        <v>58</v>
      </c>
      <c r="D14" s="24">
        <f t="shared" si="0"/>
        <v>-560</v>
      </c>
      <c r="E14" s="26">
        <f>E15</f>
        <v>-560</v>
      </c>
      <c r="G14" s="55"/>
    </row>
    <row r="15" spans="1:7" s="13" customFormat="1" ht="18.75" customHeight="1">
      <c r="A15" s="1"/>
      <c r="B15" s="22" t="s">
        <v>12</v>
      </c>
      <c r="C15" s="1"/>
      <c r="D15" s="24">
        <f t="shared" si="0"/>
        <v>-560</v>
      </c>
      <c r="E15" s="25">
        <f>E16</f>
        <v>-560</v>
      </c>
    </row>
    <row r="16" spans="1:7" s="13" customFormat="1" ht="18.75" customHeight="1">
      <c r="A16" s="1"/>
      <c r="B16" s="68" t="s">
        <v>15</v>
      </c>
      <c r="C16" s="23">
        <v>20</v>
      </c>
      <c r="D16" s="24">
        <f t="shared" si="0"/>
        <v>-560</v>
      </c>
      <c r="E16" s="25">
        <v>-560</v>
      </c>
    </row>
    <row r="17" spans="1:7" s="13" customFormat="1" ht="29.25" customHeight="1">
      <c r="A17" s="20"/>
      <c r="B17" s="35" t="s">
        <v>38</v>
      </c>
      <c r="C17" s="1" t="s">
        <v>32</v>
      </c>
      <c r="D17" s="24">
        <f t="shared" si="0"/>
        <v>-1500</v>
      </c>
      <c r="E17" s="26">
        <f>E18</f>
        <v>-1500</v>
      </c>
    </row>
    <row r="18" spans="1:7" s="13" customFormat="1" ht="19.5" customHeight="1">
      <c r="A18" s="20"/>
      <c r="B18" s="12" t="s">
        <v>12</v>
      </c>
      <c r="C18" s="16"/>
      <c r="D18" s="24">
        <f t="shared" si="0"/>
        <v>-1500</v>
      </c>
      <c r="E18" s="25">
        <f>E19</f>
        <v>-1500</v>
      </c>
    </row>
    <row r="19" spans="1:7" s="13" customFormat="1" ht="18.75" customHeight="1">
      <c r="A19" s="20"/>
      <c r="B19" s="68" t="s">
        <v>114</v>
      </c>
      <c r="C19" s="23">
        <v>20</v>
      </c>
      <c r="D19" s="24">
        <f t="shared" si="0"/>
        <v>-1500</v>
      </c>
      <c r="E19" s="25">
        <v>-1500</v>
      </c>
    </row>
    <row r="20" spans="1:7" s="13" customFormat="1" ht="18.75" customHeight="1">
      <c r="A20" s="5" t="s">
        <v>4</v>
      </c>
      <c r="B20" s="8" t="s">
        <v>83</v>
      </c>
      <c r="C20" s="5" t="s">
        <v>84</v>
      </c>
      <c r="D20" s="24">
        <f t="shared" ref="D20:D23" si="1">E20</f>
        <v>2060</v>
      </c>
      <c r="E20" s="54">
        <f>E21</f>
        <v>2060</v>
      </c>
    </row>
    <row r="21" spans="1:7" s="13" customFormat="1" ht="18.75" customHeight="1">
      <c r="A21" s="20"/>
      <c r="B21" s="27" t="s">
        <v>85</v>
      </c>
      <c r="C21" s="1" t="s">
        <v>86</v>
      </c>
      <c r="D21" s="24">
        <f t="shared" si="1"/>
        <v>2060</v>
      </c>
      <c r="E21" s="43">
        <f>E22</f>
        <v>2060</v>
      </c>
    </row>
    <row r="22" spans="1:7" s="13" customFormat="1" ht="18.75" customHeight="1">
      <c r="A22" s="20"/>
      <c r="B22" s="22" t="s">
        <v>12</v>
      </c>
      <c r="C22" s="16"/>
      <c r="D22" s="24">
        <f t="shared" si="1"/>
        <v>2060</v>
      </c>
      <c r="E22" s="42">
        <f>E23</f>
        <v>2060</v>
      </c>
    </row>
    <row r="23" spans="1:7" s="13" customFormat="1" ht="21.75" customHeight="1">
      <c r="A23" s="20"/>
      <c r="B23" s="12" t="s">
        <v>113</v>
      </c>
      <c r="C23" s="3">
        <v>20</v>
      </c>
      <c r="D23" s="24">
        <f t="shared" si="1"/>
        <v>2060</v>
      </c>
      <c r="E23" s="42">
        <v>2060</v>
      </c>
      <c r="G23" s="80"/>
    </row>
    <row r="24" spans="1:7">
      <c r="C24" s="17"/>
    </row>
    <row r="25" spans="1:7" ht="15.75" customHeight="1">
      <c r="C25" s="17"/>
    </row>
    <row r="26" spans="1:7" s="71" customFormat="1">
      <c r="B26" s="72"/>
    </row>
    <row r="27" spans="1:7" s="71" customFormat="1">
      <c r="B27" s="73"/>
      <c r="C27" s="74"/>
    </row>
    <row r="28" spans="1:7" s="71" customFormat="1">
      <c r="B28" s="73"/>
      <c r="C28" s="75"/>
    </row>
    <row r="29" spans="1:7" s="71" customFormat="1">
      <c r="B29" s="76"/>
      <c r="C29" s="77"/>
    </row>
    <row r="30" spans="1:7" s="71" customFormat="1">
      <c r="B30" s="76"/>
      <c r="C30" s="77"/>
    </row>
    <row r="31" spans="1:7" s="71" customFormat="1">
      <c r="B31" s="73"/>
      <c r="C31" s="78"/>
    </row>
    <row r="32" spans="1:7" s="71" customFormat="1"/>
    <row r="33" s="71" customFormat="1"/>
    <row r="34" s="71" customFormat="1"/>
    <row r="35" s="71" customFormat="1"/>
    <row r="36" s="71" customFormat="1"/>
  </sheetData>
  <mergeCells count="7">
    <mergeCell ref="B8:E8"/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anexa 1 </vt:lpstr>
      <vt:lpstr>anexa 1 a</vt:lpstr>
      <vt:lpstr>'anexa 1 '!Print_Titles</vt:lpstr>
      <vt:lpstr>'anexa 1 a'!Print_Titles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2015-11-12T09:48:07Z</cp:lastPrinted>
  <dcterms:created xsi:type="dcterms:W3CDTF">2012-03-09T07:09:29Z</dcterms:created>
  <dcterms:modified xsi:type="dcterms:W3CDTF">2015-11-12T09:52:25Z</dcterms:modified>
</cp:coreProperties>
</file>